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80" windowHeight="728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G42" i="1"/>
  <c r="I42" i="1" s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H29" i="1" s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G27" i="1"/>
  <c r="I27" i="1" s="1"/>
  <c r="F27" i="1"/>
  <c r="H27" i="1" s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I23" i="1" s="1"/>
  <c r="F23" i="1"/>
  <c r="F22" i="1" s="1"/>
  <c r="C23" i="1"/>
  <c r="E23" i="1" s="1"/>
  <c r="B23" i="1"/>
  <c r="J22" i="1"/>
  <c r="G22" i="1"/>
  <c r="I22" i="1" s="1"/>
  <c r="B22" i="1"/>
  <c r="M21" i="1"/>
  <c r="L21" i="1"/>
  <c r="I21" i="1"/>
  <c r="H21" i="1"/>
  <c r="E21" i="1"/>
  <c r="D21" i="1"/>
  <c r="K20" i="1"/>
  <c r="M20" i="1" s="1"/>
  <c r="J20" i="1"/>
  <c r="L20" i="1" s="1"/>
  <c r="I20" i="1"/>
  <c r="G20" i="1"/>
  <c r="F20" i="1"/>
  <c r="H20" i="1" s="1"/>
  <c r="C20" i="1"/>
  <c r="E20" i="1" s="1"/>
  <c r="B20" i="1"/>
  <c r="D20" i="1" s="1"/>
  <c r="M19" i="1"/>
  <c r="L19" i="1"/>
  <c r="I19" i="1"/>
  <c r="H19" i="1"/>
  <c r="E19" i="1"/>
  <c r="D19" i="1"/>
  <c r="K18" i="1"/>
  <c r="M18" i="1" s="1"/>
  <c r="J18" i="1"/>
  <c r="G18" i="1"/>
  <c r="I18" i="1" s="1"/>
  <c r="F18" i="1"/>
  <c r="H18" i="1" s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J8" i="1" s="1"/>
  <c r="J44" i="1" s="1"/>
  <c r="J45" i="1" s="1"/>
  <c r="G9" i="1"/>
  <c r="I9" i="1" s="1"/>
  <c r="F9" i="1"/>
  <c r="C9" i="1"/>
  <c r="E9" i="1" s="1"/>
  <c r="B9" i="1"/>
  <c r="B8" i="1" s="1"/>
  <c r="B44" i="1" s="1"/>
  <c r="B45" i="1" s="1"/>
  <c r="K8" i="1"/>
  <c r="M8" i="1" s="1"/>
  <c r="F8" i="1"/>
  <c r="C8" i="1"/>
  <c r="E8" i="1" s="1"/>
  <c r="F44" i="1" l="1"/>
  <c r="F45" i="1" s="1"/>
  <c r="L8" i="1"/>
  <c r="G8" i="1"/>
  <c r="C22" i="1"/>
  <c r="K22" i="1"/>
  <c r="L9" i="1"/>
  <c r="H23" i="1"/>
  <c r="D8" i="1"/>
  <c r="D9" i="1"/>
  <c r="C44" i="1"/>
  <c r="D23" i="1"/>
  <c r="L29" i="1"/>
  <c r="H9" i="1"/>
  <c r="D18" i="1"/>
  <c r="L18" i="1"/>
  <c r="H22" i="1"/>
  <c r="L23" i="1"/>
  <c r="D29" i="1"/>
  <c r="H42" i="1"/>
  <c r="M22" i="1" l="1"/>
  <c r="L22" i="1"/>
  <c r="D22" i="1"/>
  <c r="E22" i="1"/>
  <c r="C45" i="1"/>
  <c r="E44" i="1"/>
  <c r="D44" i="1"/>
  <c r="K44" i="1"/>
  <c r="G44" i="1"/>
  <c r="H8" i="1"/>
  <c r="I8" i="1"/>
  <c r="E45" i="1" l="1"/>
  <c r="D45" i="1"/>
  <c r="K45" i="1"/>
  <c r="M44" i="1"/>
  <c r="L44" i="1"/>
  <c r="G45" i="1"/>
  <c r="I44" i="1"/>
  <c r="H44" i="1"/>
  <c r="I45" i="1" l="1"/>
  <c r="H45" i="1"/>
  <c r="M45" i="1"/>
  <c r="L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<sst xmlns="http://schemas.openxmlformats.org/spreadsheetml/2006/main" count="55" uniqueCount="54">
  <si>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</si>
  <si>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</si>
  <si>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</si>
  <si>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</si>
  <si>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</si>
  <si>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</si>
  <si>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</si>
  <si>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</si>
  <si>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</si>
  <si>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</si>
  <si>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</si>
  <si>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</si>
  <si>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</si>
  <si>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</si>
  <si>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</si>
  <si>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</si>
  <si>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</si>
  <si>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</si>
  <si>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</si>
  <si>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</si>
  <si>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</si>
  <si>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</si>
  <si>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</si>
  <si>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</si>
  <si>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</si>
  <si>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</si>
  <si>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</si>
  <si>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</si>
  <si>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</si>
  <si>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</si>
  <si>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</si>
  <si>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</si>
  <si>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</si>
  <si>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</si>
  <si>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</si>
  <si>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</si>
  <si>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</si>
  <si>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</si>
  <si>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</si>
  <si>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</si>
  <si>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</si>
  <si>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</si>
  <si>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</si>
  <si>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</si>
  <si>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</si>
  <si>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</si>
  <si>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</si>
  <si>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</si>
  <si>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</si>
  <si>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Change   ('20/'19)</t>
  </si>
  <si>
    <t xml:space="preserve"> Share(20)  (%)</t>
  </si>
  <si>
    <t>1 - 31 MAY EXPORT FIGURES</t>
  </si>
  <si>
    <t>1st JANUARY  -  31th MAY</t>
  </si>
  <si>
    <t>1 - 31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</si>
</sst>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3" fontId="48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8" fillId="42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40" zoomScaleNormal="4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15" sqref="E15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7" t="s">
        <v>51</v>
      </c>
      <c r="C1" s="37"/>
      <c r="D1" s="37"/>
      <c r="E1" s="37"/>
      <c r="F1" s="37"/>
      <c r="G1" s="37"/>
      <c r="H1" s="37"/>
      <c r="I1" s="37"/>
      <c r="J1" s="37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5">
      <c r="A6" s="3"/>
      <c r="B6" s="33" t="s">
        <v>53</v>
      </c>
      <c r="C6" s="33"/>
      <c r="D6" s="33"/>
      <c r="E6" s="33"/>
      <c r="F6" s="33" t="s">
        <v>52</v>
      </c>
      <c r="G6" s="33"/>
      <c r="H6" s="33"/>
      <c r="I6" s="33"/>
      <c r="J6" s="33" t="s">
        <v>40</v>
      </c>
      <c r="K6" s="33"/>
      <c r="L6" s="33"/>
      <c r="M6" s="33"/>
    </row>
    <row r="7" spans="1:13" ht="29" x14ac:dyDescent="0.4">
      <c r="A7" s="4" t="s">
        <v>27</v>
      </c>
      <c r="B7" s="5">
        <v>2019</v>
      </c>
      <c r="C7" s="6">
        <v>2020</v>
      </c>
      <c r="D7" s="7" t="s">
        <v>49</v>
      </c>
      <c r="E7" s="7" t="s">
        <v>50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35">
      <c r="A8" s="13" t="s">
        <v>28</v>
      </c>
      <c r="B8" s="26">
        <f>B9+B18+B20</f>
        <v>2011074.4947600001</v>
      </c>
      <c r="C8" s="26">
        <f>C9+C18+C20</f>
        <v>1581056.84204</v>
      </c>
      <c r="D8" s="27">
        <f t="shared" ref="D8:D46" si="0">(C8-B8)/B8*100</f>
        <v>-21.382482540574312</v>
      </c>
      <c r="E8" s="27">
        <f t="shared" ref="E8:E46" si="1">C8/C$46*100</f>
        <v>15.867821542084304</v>
      </c>
      <c r="F8" s="26">
        <f>F9+F18+F20</f>
        <v>9578346.8405400012</v>
      </c>
      <c r="G8" s="26">
        <f>G9+G18+G20</f>
        <v>9367594.8595899995</v>
      </c>
      <c r="H8" s="27">
        <f t="shared" ref="H8:H46" si="2">(G8-F8)/F8*100</f>
        <v>-2.2002959848770729</v>
      </c>
      <c r="I8" s="27">
        <f t="shared" ref="I8:I46" si="3">G8/G$46*100</f>
        <v>15.200718681568917</v>
      </c>
      <c r="J8" s="26">
        <f>J9+J18+J20</f>
        <v>22797876.884060003</v>
      </c>
      <c r="K8" s="26">
        <f>K9+K18+K20</f>
        <v>23167099.982980002</v>
      </c>
      <c r="L8" s="27">
        <f t="shared" ref="L8:L46" si="4">(K8-J8)/J8*100</f>
        <v>1.619550367771988</v>
      </c>
      <c r="M8" s="27">
        <f t="shared" ref="M8:M46" si="5">K8/K$46*100</f>
        <v>13.978627112779998</v>
      </c>
    </row>
    <row r="9" spans="1:13" ht="15.5" x14ac:dyDescent="0.35">
      <c r="A9" s="8" t="s">
        <v>29</v>
      </c>
      <c r="B9" s="26">
        <f>B10+B11+B12+B13+B14+B15+B16+B17</f>
        <v>1253630.5035100002</v>
      </c>
      <c r="C9" s="26">
        <f>C10+C11+C12+C13+C14+C15+C16+C17</f>
        <v>1052006.7918400001</v>
      </c>
      <c r="D9" s="27">
        <f t="shared" si="0"/>
        <v>-16.083184886254784</v>
      </c>
      <c r="E9" s="27">
        <f t="shared" si="1"/>
        <v>10.558163116032627</v>
      </c>
      <c r="F9" s="26">
        <f>F10+F11+F12+F13+F14+F15+F16+F17</f>
        <v>6180878.5486700004</v>
      </c>
      <c r="G9" s="26">
        <f>G10+G11+G12+G13+G14+G15+G16+G17</f>
        <v>6388991.3477799986</v>
      </c>
      <c r="H9" s="27">
        <f t="shared" si="2"/>
        <v>3.3670423625259525</v>
      </c>
      <c r="I9" s="27">
        <f t="shared" si="3"/>
        <v>10.367363404615922</v>
      </c>
      <c r="J9" s="26">
        <f>J10+J11+J12+J13+J14+J15+J16+J17</f>
        <v>14983683.03396</v>
      </c>
      <c r="K9" s="26">
        <f>K10+K11+K12+K13+K14+K15+K16+K17</f>
        <v>15550776.936850002</v>
      </c>
      <c r="L9" s="27">
        <f t="shared" si="4"/>
        <v>3.7847430541923743</v>
      </c>
      <c r="M9" s="27">
        <f t="shared" si="5"/>
        <v>9.3830696234723003</v>
      </c>
    </row>
    <row r="10" spans="1:13" ht="14" x14ac:dyDescent="0.3">
      <c r="A10" s="9" t="s">
        <v>5</v>
      </c>
      <c r="B10" s="28">
        <v>590708.79246000003</v>
      </c>
      <c r="C10" s="28">
        <v>500274.09769000002</v>
      </c>
      <c r="D10" s="29">
        <f t="shared" si="0"/>
        <v>-15.309522377919201</v>
      </c>
      <c r="E10" s="29">
        <f t="shared" si="1"/>
        <v>5.0208568681374048</v>
      </c>
      <c r="F10" s="28">
        <v>2900467.3427200001</v>
      </c>
      <c r="G10" s="28">
        <v>2904535.3069099998</v>
      </c>
      <c r="H10" s="29">
        <f t="shared" si="2"/>
        <v>0.14025202525413996</v>
      </c>
      <c r="I10" s="29">
        <f t="shared" si="3"/>
        <v>4.7131654136199206</v>
      </c>
      <c r="J10" s="28">
        <v>6803549.0803699996</v>
      </c>
      <c r="K10" s="28">
        <v>6792749.6931400001</v>
      </c>
      <c r="L10" s="29">
        <f t="shared" si="4"/>
        <v>-0.1587316722849631</v>
      </c>
      <c r="M10" s="29">
        <f t="shared" si="5"/>
        <v>4.0986275839709521</v>
      </c>
    </row>
    <row r="11" spans="1:13" ht="14" x14ac:dyDescent="0.3">
      <c r="A11" s="9" t="s">
        <v>4</v>
      </c>
      <c r="B11" s="28">
        <v>140744.81335000001</v>
      </c>
      <c r="C11" s="28">
        <v>159559.83780000001</v>
      </c>
      <c r="D11" s="29">
        <f t="shared" si="0"/>
        <v>13.368183169358685</v>
      </c>
      <c r="E11" s="29">
        <f t="shared" si="1"/>
        <v>1.6013763478784926</v>
      </c>
      <c r="F11" s="28">
        <v>762616.36502000003</v>
      </c>
      <c r="G11" s="28">
        <v>915367.82588000002</v>
      </c>
      <c r="H11" s="29">
        <f t="shared" si="2"/>
        <v>20.029921709848701</v>
      </c>
      <c r="I11" s="29">
        <f t="shared" si="3"/>
        <v>1.4853597983175628</v>
      </c>
      <c r="J11" s="28">
        <v>2081563.06681</v>
      </c>
      <c r="K11" s="28">
        <v>2413307.7020200002</v>
      </c>
      <c r="L11" s="29">
        <f t="shared" si="4"/>
        <v>15.937284846161285</v>
      </c>
      <c r="M11" s="29">
        <f t="shared" si="5"/>
        <v>1.4561480936207469</v>
      </c>
    </row>
    <row r="12" spans="1:13" ht="14" x14ac:dyDescent="0.3">
      <c r="A12" s="9" t="s">
        <v>2</v>
      </c>
      <c r="B12" s="28">
        <v>138481.47127000001</v>
      </c>
      <c r="C12" s="28">
        <v>100360.73106999999</v>
      </c>
      <c r="D12" s="29">
        <f t="shared" si="0"/>
        <v>-27.527682837565514</v>
      </c>
      <c r="E12" s="29">
        <f t="shared" si="1"/>
        <v>1.0072415665948498</v>
      </c>
      <c r="F12" s="28">
        <v>639287.54284000001</v>
      </c>
      <c r="G12" s="28">
        <v>665339.11451999994</v>
      </c>
      <c r="H12" s="29">
        <f t="shared" si="2"/>
        <v>4.0750945285539668</v>
      </c>
      <c r="I12" s="29">
        <f t="shared" si="3"/>
        <v>1.0796402768538751</v>
      </c>
      <c r="J12" s="28">
        <v>1559059.0788499999</v>
      </c>
      <c r="K12" s="28">
        <v>1574844.43157</v>
      </c>
      <c r="L12" s="29">
        <f t="shared" si="4"/>
        <v>1.0124922739710251</v>
      </c>
      <c r="M12" s="29">
        <f t="shared" si="5"/>
        <v>0.95023386982954205</v>
      </c>
    </row>
    <row r="13" spans="1:13" ht="14" x14ac:dyDescent="0.3">
      <c r="A13" s="9" t="s">
        <v>3</v>
      </c>
      <c r="B13" s="28">
        <v>117731.30992</v>
      </c>
      <c r="C13" s="28">
        <v>74366.105230000001</v>
      </c>
      <c r="D13" s="29">
        <f t="shared" si="0"/>
        <v>-36.834045862113683</v>
      </c>
      <c r="E13" s="29">
        <f t="shared" si="1"/>
        <v>0.74635399259076607</v>
      </c>
      <c r="F13" s="28">
        <v>580537.23465</v>
      </c>
      <c r="G13" s="28">
        <v>515230.46607000002</v>
      </c>
      <c r="H13" s="29">
        <f t="shared" si="2"/>
        <v>-11.249367772141742</v>
      </c>
      <c r="I13" s="29">
        <f t="shared" si="3"/>
        <v>0.83606021484649207</v>
      </c>
      <c r="J13" s="28">
        <v>1434996.82253</v>
      </c>
      <c r="K13" s="28">
        <v>1351496.98312</v>
      </c>
      <c r="L13" s="29">
        <f t="shared" si="4"/>
        <v>-5.8188170244714508</v>
      </c>
      <c r="M13" s="29">
        <f t="shared" si="5"/>
        <v>0.81546988552563326</v>
      </c>
    </row>
    <row r="14" spans="1:13" ht="14" x14ac:dyDescent="0.3">
      <c r="A14" s="9" t="s">
        <v>0</v>
      </c>
      <c r="B14" s="28">
        <v>132553.25017000001</v>
      </c>
      <c r="C14" s="28">
        <v>120816.04184999999</v>
      </c>
      <c r="D14" s="29">
        <f t="shared" si="0"/>
        <v>-8.8547118270936469</v>
      </c>
      <c r="E14" s="29">
        <f t="shared" si="1"/>
        <v>1.2125354007027456</v>
      </c>
      <c r="F14" s="28">
        <v>701279.46033999999</v>
      </c>
      <c r="G14" s="28">
        <v>874921.10291999998</v>
      </c>
      <c r="H14" s="29">
        <f t="shared" si="2"/>
        <v>24.760691336348799</v>
      </c>
      <c r="I14" s="29">
        <f t="shared" si="3"/>
        <v>1.4197272355816863</v>
      </c>
      <c r="J14" s="28">
        <v>1635431.3639400001</v>
      </c>
      <c r="K14" s="28">
        <v>2203909.5046899999</v>
      </c>
      <c r="L14" s="29">
        <f t="shared" si="4"/>
        <v>34.76013443819803</v>
      </c>
      <c r="M14" s="29">
        <f t="shared" si="5"/>
        <v>1.329800845984451</v>
      </c>
    </row>
    <row r="15" spans="1:13" ht="14" x14ac:dyDescent="0.3">
      <c r="A15" s="9" t="s">
        <v>1</v>
      </c>
      <c r="B15" s="28">
        <v>27919.586240000001</v>
      </c>
      <c r="C15" s="28">
        <v>19921.929349999999</v>
      </c>
      <c r="D15" s="29">
        <f t="shared" si="0"/>
        <v>-28.64532741012426</v>
      </c>
      <c r="E15" s="29">
        <f t="shared" si="1"/>
        <v>0.1999407050362165</v>
      </c>
      <c r="F15" s="28">
        <v>141647.84161999999</v>
      </c>
      <c r="G15" s="28">
        <v>121836.69381</v>
      </c>
      <c r="H15" s="29">
        <f t="shared" si="2"/>
        <v>-13.98619815411487</v>
      </c>
      <c r="I15" s="29">
        <f t="shared" si="3"/>
        <v>0.19770339510384391</v>
      </c>
      <c r="J15" s="28">
        <v>316052.04412999999</v>
      </c>
      <c r="K15" s="28">
        <v>262853.76406000002</v>
      </c>
      <c r="L15" s="29">
        <f t="shared" si="4"/>
        <v>-16.832126562079193</v>
      </c>
      <c r="M15" s="29">
        <f t="shared" si="5"/>
        <v>0.15860141129812486</v>
      </c>
    </row>
    <row r="16" spans="1:13" ht="14" x14ac:dyDescent="0.3">
      <c r="A16" s="9" t="s">
        <v>6</v>
      </c>
      <c r="B16" s="28">
        <v>96526.272779999999</v>
      </c>
      <c r="C16" s="28">
        <v>69793.718049999996</v>
      </c>
      <c r="D16" s="29">
        <f t="shared" si="0"/>
        <v>-27.694589213993687</v>
      </c>
      <c r="E16" s="29">
        <f t="shared" si="1"/>
        <v>0.70046454582050355</v>
      </c>
      <c r="F16" s="28">
        <v>395053.28810000001</v>
      </c>
      <c r="G16" s="28">
        <v>341811.98858</v>
      </c>
      <c r="H16" s="29">
        <f t="shared" si="2"/>
        <v>-13.476991870150695</v>
      </c>
      <c r="I16" s="29">
        <f t="shared" si="3"/>
        <v>0.55465548609556714</v>
      </c>
      <c r="J16" s="28">
        <v>1054054.5153000001</v>
      </c>
      <c r="K16" s="28">
        <v>855175.87179</v>
      </c>
      <c r="L16" s="29">
        <f t="shared" si="4"/>
        <v>-18.867965614984929</v>
      </c>
      <c r="M16" s="29">
        <f t="shared" si="5"/>
        <v>0.51599831814863562</v>
      </c>
    </row>
    <row r="17" spans="1:13" ht="14" x14ac:dyDescent="0.3">
      <c r="A17" s="9" t="s">
        <v>7</v>
      </c>
      <c r="B17" s="28">
        <v>8965.0073200000006</v>
      </c>
      <c r="C17" s="28">
        <v>6914.3307999999997</v>
      </c>
      <c r="D17" s="29">
        <f t="shared" si="0"/>
        <v>-22.874231406650996</v>
      </c>
      <c r="E17" s="29">
        <f t="shared" si="1"/>
        <v>6.9393689271648115E-2</v>
      </c>
      <c r="F17" s="28">
        <v>59989.473380000003</v>
      </c>
      <c r="G17" s="28">
        <v>49948.849090000003</v>
      </c>
      <c r="H17" s="29">
        <f t="shared" si="2"/>
        <v>-16.737310271750879</v>
      </c>
      <c r="I17" s="29">
        <f t="shared" si="3"/>
        <v>8.1051584196977194E-2</v>
      </c>
      <c r="J17" s="28">
        <v>98977.062030000001</v>
      </c>
      <c r="K17" s="28">
        <v>96438.98646</v>
      </c>
      <c r="L17" s="29">
        <f t="shared" si="4"/>
        <v>-2.5643068383164462</v>
      </c>
      <c r="M17" s="29">
        <f t="shared" si="5"/>
        <v>5.8189615094214046E-2</v>
      </c>
    </row>
    <row r="18" spans="1:13" ht="15.5" x14ac:dyDescent="0.35">
      <c r="A18" s="8" t="s">
        <v>30</v>
      </c>
      <c r="B18" s="26">
        <f>B19</f>
        <v>230803.27812</v>
      </c>
      <c r="C18" s="26">
        <f>C19</f>
        <v>161707.57571</v>
      </c>
      <c r="D18" s="27">
        <f t="shared" si="0"/>
        <v>-29.937054175667093</v>
      </c>
      <c r="E18" s="27">
        <f t="shared" si="1"/>
        <v>1.6229315007160567</v>
      </c>
      <c r="F18" s="26">
        <f>F19</f>
        <v>1117779.1862000001</v>
      </c>
      <c r="G18" s="26">
        <f>G19</f>
        <v>945856.56174999999</v>
      </c>
      <c r="H18" s="27">
        <f t="shared" si="2"/>
        <v>-15.380732310329371</v>
      </c>
      <c r="I18" s="27">
        <f t="shared" si="3"/>
        <v>1.5348336177838344</v>
      </c>
      <c r="J18" s="26">
        <f>J19</f>
        <v>2587492.9490499999</v>
      </c>
      <c r="K18" s="26">
        <f>K19</f>
        <v>2333092.2730100001</v>
      </c>
      <c r="L18" s="27">
        <f t="shared" si="4"/>
        <v>-9.8319369771965253</v>
      </c>
      <c r="M18" s="27">
        <f t="shared" si="5"/>
        <v>1.4077474922659703</v>
      </c>
    </row>
    <row r="19" spans="1:13" ht="14" x14ac:dyDescent="0.3">
      <c r="A19" s="9" t="s">
        <v>8</v>
      </c>
      <c r="B19" s="28">
        <v>230803.27812</v>
      </c>
      <c r="C19" s="28">
        <v>161707.57571</v>
      </c>
      <c r="D19" s="29">
        <f t="shared" si="0"/>
        <v>-29.937054175667093</v>
      </c>
      <c r="E19" s="29">
        <f t="shared" si="1"/>
        <v>1.6229315007160567</v>
      </c>
      <c r="F19" s="28">
        <v>1117779.1862000001</v>
      </c>
      <c r="G19" s="28">
        <v>945856.56174999999</v>
      </c>
      <c r="H19" s="29">
        <f t="shared" si="2"/>
        <v>-15.380732310329371</v>
      </c>
      <c r="I19" s="29">
        <f t="shared" si="3"/>
        <v>1.5348336177838344</v>
      </c>
      <c r="J19" s="28">
        <v>2587492.9490499999</v>
      </c>
      <c r="K19" s="28">
        <v>2333092.2730100001</v>
      </c>
      <c r="L19" s="29">
        <f t="shared" si="4"/>
        <v>-9.8319369771965253</v>
      </c>
      <c r="M19" s="29">
        <f t="shared" si="5"/>
        <v>1.4077474922659703</v>
      </c>
    </row>
    <row r="20" spans="1:13" ht="15.5" x14ac:dyDescent="0.35">
      <c r="A20" s="8" t="s">
        <v>31</v>
      </c>
      <c r="B20" s="26">
        <f>B21</f>
        <v>526640.71313000005</v>
      </c>
      <c r="C20" s="26">
        <f>C21</f>
        <v>367342.47448999999</v>
      </c>
      <c r="D20" s="27">
        <f t="shared" si="0"/>
        <v>-30.24799159435242</v>
      </c>
      <c r="E20" s="27">
        <f t="shared" si="1"/>
        <v>3.6867269253356212</v>
      </c>
      <c r="F20" s="26">
        <f>F21</f>
        <v>2279689.10567</v>
      </c>
      <c r="G20" s="26">
        <f>G21</f>
        <v>2032746.9500599999</v>
      </c>
      <c r="H20" s="27">
        <f t="shared" si="2"/>
        <v>-10.832273356740185</v>
      </c>
      <c r="I20" s="27">
        <f t="shared" si="3"/>
        <v>3.2985216591691575</v>
      </c>
      <c r="J20" s="26">
        <f>J21</f>
        <v>5226700.9010500005</v>
      </c>
      <c r="K20" s="26">
        <f>K21</f>
        <v>5283230.77312</v>
      </c>
      <c r="L20" s="27">
        <f t="shared" si="4"/>
        <v>1.0815593457556218</v>
      </c>
      <c r="M20" s="27">
        <f t="shared" si="5"/>
        <v>3.1878099970417266</v>
      </c>
    </row>
    <row r="21" spans="1:13" ht="14" x14ac:dyDescent="0.3">
      <c r="A21" s="9" t="s">
        <v>9</v>
      </c>
      <c r="B21" s="28">
        <v>526640.71313000005</v>
      </c>
      <c r="C21" s="28">
        <v>367342.47448999999</v>
      </c>
      <c r="D21" s="29">
        <f t="shared" si="0"/>
        <v>-30.24799159435242</v>
      </c>
      <c r="E21" s="29">
        <f t="shared" si="1"/>
        <v>3.6867269253356212</v>
      </c>
      <c r="F21" s="28">
        <v>2279689.10567</v>
      </c>
      <c r="G21" s="28">
        <v>2032746.9500599999</v>
      </c>
      <c r="H21" s="29">
        <f t="shared" si="2"/>
        <v>-10.832273356740185</v>
      </c>
      <c r="I21" s="29">
        <f t="shared" si="3"/>
        <v>3.2985216591691575</v>
      </c>
      <c r="J21" s="28">
        <v>5226700.9010500005</v>
      </c>
      <c r="K21" s="28">
        <v>5283230.77312</v>
      </c>
      <c r="L21" s="29">
        <f t="shared" si="4"/>
        <v>1.0815593457556218</v>
      </c>
      <c r="M21" s="29">
        <f t="shared" si="5"/>
        <v>3.1878099970417266</v>
      </c>
    </row>
    <row r="22" spans="1:13" ht="16.5" x14ac:dyDescent="0.35">
      <c r="A22" s="13" t="s">
        <v>32</v>
      </c>
      <c r="B22" s="26">
        <f>B23+B27+B29</f>
        <v>12998080.73604</v>
      </c>
      <c r="C22" s="26">
        <f>C23+C27+C29</f>
        <v>7120709.0061600013</v>
      </c>
      <c r="D22" s="27">
        <f t="shared" si="0"/>
        <v>-45.217227444846607</v>
      </c>
      <c r="E22" s="27">
        <f t="shared" si="1"/>
        <v>71.464944686663443</v>
      </c>
      <c r="F22" s="26">
        <f>F23+F27+F29</f>
        <v>59053799.040389992</v>
      </c>
      <c r="G22" s="26">
        <f>G23+G27+G29</f>
        <v>45686580.924460001</v>
      </c>
      <c r="H22" s="27">
        <f t="shared" si="2"/>
        <v>-22.635661605424318</v>
      </c>
      <c r="I22" s="27">
        <f t="shared" si="3"/>
        <v>74.135236906033825</v>
      </c>
      <c r="J22" s="26">
        <f>J23+J27+J29</f>
        <v>139036676.48749</v>
      </c>
      <c r="K22" s="26">
        <f>K23+K27+K29</f>
        <v>124831060.15946001</v>
      </c>
      <c r="L22" s="27">
        <f t="shared" si="4"/>
        <v>-10.217171962757725</v>
      </c>
      <c r="M22" s="27">
        <f t="shared" si="5"/>
        <v>75.320900904474897</v>
      </c>
    </row>
    <row r="23" spans="1:13" ht="15.5" x14ac:dyDescent="0.35">
      <c r="A23" s="8" t="s">
        <v>33</v>
      </c>
      <c r="B23" s="26">
        <f>B24+B25+B26</f>
        <v>1184560.7633700001</v>
      </c>
      <c r="C23" s="26">
        <f>C24+C25+C26</f>
        <v>547890.13544999994</v>
      </c>
      <c r="D23" s="27">
        <f>(C23-B23)/B23*100</f>
        <v>-53.747401366622391</v>
      </c>
      <c r="E23" s="27">
        <f t="shared" si="1"/>
        <v>5.4987415144237088</v>
      </c>
      <c r="F23" s="26">
        <f>F24+F25+F26</f>
        <v>5306004.4648599997</v>
      </c>
      <c r="G23" s="26">
        <f>G24+G25+G26</f>
        <v>3962658.8402499999</v>
      </c>
      <c r="H23" s="27">
        <f t="shared" si="2"/>
        <v>-25.317461255574809</v>
      </c>
      <c r="I23" s="27">
        <f t="shared" si="3"/>
        <v>6.4301737174304705</v>
      </c>
      <c r="J23" s="26">
        <f>J24+J25+J26</f>
        <v>12394879.308649998</v>
      </c>
      <c r="K23" s="26">
        <f>K24+K25+K26</f>
        <v>10773129.312690001</v>
      </c>
      <c r="L23" s="27">
        <f t="shared" si="4"/>
        <v>-13.084032168253778</v>
      </c>
      <c r="M23" s="27">
        <f t="shared" si="5"/>
        <v>6.5003197469898621</v>
      </c>
    </row>
    <row r="24" spans="1:13" ht="14" x14ac:dyDescent="0.3">
      <c r="A24" s="9" t="s">
        <v>10</v>
      </c>
      <c r="B24" s="28">
        <v>786343.84577999997</v>
      </c>
      <c r="C24" s="28">
        <v>369133.88806999999</v>
      </c>
      <c r="D24" s="29">
        <f t="shared" si="0"/>
        <v>-53.056936853897028</v>
      </c>
      <c r="E24" s="29">
        <f t="shared" si="1"/>
        <v>3.7047059316810413</v>
      </c>
      <c r="F24" s="28">
        <v>3519905.9253099998</v>
      </c>
      <c r="G24" s="28">
        <v>2580768.5173800001</v>
      </c>
      <c r="H24" s="29">
        <f t="shared" si="2"/>
        <v>-26.680753061526481</v>
      </c>
      <c r="I24" s="29">
        <f t="shared" si="3"/>
        <v>4.1877917227368302</v>
      </c>
      <c r="J24" s="28">
        <v>8338969.8311099997</v>
      </c>
      <c r="K24" s="28">
        <v>6977638.1713399999</v>
      </c>
      <c r="L24" s="29">
        <f t="shared" si="4"/>
        <v>-16.324938059990476</v>
      </c>
      <c r="M24" s="29">
        <f t="shared" si="5"/>
        <v>4.2101860913415718</v>
      </c>
    </row>
    <row r="25" spans="1:13" ht="14" x14ac:dyDescent="0.3">
      <c r="A25" s="9" t="s">
        <v>11</v>
      </c>
      <c r="B25" s="28">
        <v>162500.78925</v>
      </c>
      <c r="C25" s="28">
        <v>61365.22537</v>
      </c>
      <c r="D25" s="29">
        <f t="shared" si="0"/>
        <v>-62.236967799834851</v>
      </c>
      <c r="E25" s="29">
        <f t="shared" si="1"/>
        <v>0.61587440702293816</v>
      </c>
      <c r="F25" s="28">
        <v>743373.41873000003</v>
      </c>
      <c r="G25" s="28">
        <v>530288.16731000005</v>
      </c>
      <c r="H25" s="29">
        <f t="shared" si="2"/>
        <v>-28.664631536602531</v>
      </c>
      <c r="I25" s="29">
        <f t="shared" si="3"/>
        <v>0.86049422207792448</v>
      </c>
      <c r="J25" s="28">
        <v>1692771.4495399999</v>
      </c>
      <c r="K25" s="28">
        <v>1452216.2571</v>
      </c>
      <c r="L25" s="29">
        <f t="shared" si="4"/>
        <v>-14.210730722412009</v>
      </c>
      <c r="M25" s="29">
        <f t="shared" si="5"/>
        <v>0.87624215201866396</v>
      </c>
    </row>
    <row r="26" spans="1:13" ht="14" x14ac:dyDescent="0.3">
      <c r="A26" s="9" t="s">
        <v>12</v>
      </c>
      <c r="B26" s="28">
        <v>235716.12834</v>
      </c>
      <c r="C26" s="28">
        <v>117391.02201</v>
      </c>
      <c r="D26" s="29">
        <f t="shared" si="0"/>
        <v>-50.198137549300966</v>
      </c>
      <c r="E26" s="29">
        <f t="shared" si="1"/>
        <v>1.1781611757197306</v>
      </c>
      <c r="F26" s="28">
        <v>1042725.12082</v>
      </c>
      <c r="G26" s="28">
        <v>851602.15555999998</v>
      </c>
      <c r="H26" s="29">
        <f t="shared" si="2"/>
        <v>-18.329180092036211</v>
      </c>
      <c r="I26" s="29">
        <f t="shared" si="3"/>
        <v>1.3818877726157155</v>
      </c>
      <c r="J26" s="28">
        <v>2363138.0279999999</v>
      </c>
      <c r="K26" s="28">
        <v>2343274.8842500001</v>
      </c>
      <c r="L26" s="29">
        <f t="shared" si="4"/>
        <v>-0.84054098891593876</v>
      </c>
      <c r="M26" s="29">
        <f t="shared" si="5"/>
        <v>1.4138915036296253</v>
      </c>
    </row>
    <row r="27" spans="1:13" ht="15.5" x14ac:dyDescent="0.35">
      <c r="A27" s="8" t="s">
        <v>34</v>
      </c>
      <c r="B27" s="26">
        <f>B28</f>
        <v>1933605.8830800001</v>
      </c>
      <c r="C27" s="26">
        <f>C28</f>
        <v>1177318.0072600001</v>
      </c>
      <c r="D27" s="27">
        <f t="shared" si="0"/>
        <v>-39.112824512890128</v>
      </c>
      <c r="E27" s="27">
        <f t="shared" si="1"/>
        <v>11.815813031351698</v>
      </c>
      <c r="F27" s="26">
        <f>F28</f>
        <v>8718080.3125</v>
      </c>
      <c r="G27" s="26">
        <f>G28</f>
        <v>7216725.73594</v>
      </c>
      <c r="H27" s="27">
        <f t="shared" si="2"/>
        <v>-17.221160195179149</v>
      </c>
      <c r="I27" s="27">
        <f t="shared" si="3"/>
        <v>11.710521148527091</v>
      </c>
      <c r="J27" s="26">
        <f>J28</f>
        <v>19087552.421459999</v>
      </c>
      <c r="K27" s="26">
        <f>K28</f>
        <v>19086213.876329999</v>
      </c>
      <c r="L27" s="27">
        <f t="shared" si="4"/>
        <v>-7.0126598761536428E-3</v>
      </c>
      <c r="M27" s="27">
        <f t="shared" si="5"/>
        <v>11.516291075188159</v>
      </c>
    </row>
    <row r="28" spans="1:13" ht="14" x14ac:dyDescent="0.3">
      <c r="A28" s="9" t="s">
        <v>13</v>
      </c>
      <c r="B28" s="28">
        <v>1933605.8830800001</v>
      </c>
      <c r="C28" s="28">
        <v>1177318.0072600001</v>
      </c>
      <c r="D28" s="29">
        <f t="shared" si="0"/>
        <v>-39.112824512890128</v>
      </c>
      <c r="E28" s="29">
        <f t="shared" si="1"/>
        <v>11.815813031351698</v>
      </c>
      <c r="F28" s="28">
        <v>8718080.3125</v>
      </c>
      <c r="G28" s="28">
        <v>7216725.73594</v>
      </c>
      <c r="H28" s="29">
        <f t="shared" si="2"/>
        <v>-17.221160195179149</v>
      </c>
      <c r="I28" s="29">
        <f t="shared" si="3"/>
        <v>11.710521148527091</v>
      </c>
      <c r="J28" s="28">
        <v>19087552.421459999</v>
      </c>
      <c r="K28" s="28">
        <v>19086213.876329999</v>
      </c>
      <c r="L28" s="29">
        <f t="shared" si="4"/>
        <v>-7.0126598761536428E-3</v>
      </c>
      <c r="M28" s="29">
        <f t="shared" si="5"/>
        <v>11.516291075188159</v>
      </c>
    </row>
    <row r="29" spans="1:13" ht="15.5" x14ac:dyDescent="0.35">
      <c r="A29" s="8" t="s">
        <v>35</v>
      </c>
      <c r="B29" s="26">
        <f>B30+B31+B32+B33+B34+B35+B36+B37+B38+B39+B40+B41</f>
        <v>9879914.08959</v>
      </c>
      <c r="C29" s="26">
        <f>C30+C31+C32+C33+C34+C35+C36+C37+C38+C39+C40+C41</f>
        <v>5395500.863450001</v>
      </c>
      <c r="D29" s="27">
        <f t="shared" si="0"/>
        <v>-45.389192511957305</v>
      </c>
      <c r="E29" s="27">
        <f t="shared" si="1"/>
        <v>54.150390140888035</v>
      </c>
      <c r="F29" s="26">
        <f>F30+F31+F32+F33+F34+F35+F36+F37+F38+F39+F40+F41</f>
        <v>45029714.263029993</v>
      </c>
      <c r="G29" s="26">
        <f>G30+G31+G32+G33+G34+G35+G36+G37+G38+G39+G40+G41</f>
        <v>34507196.348269999</v>
      </c>
      <c r="H29" s="27">
        <f t="shared" si="2"/>
        <v>-23.367942894985507</v>
      </c>
      <c r="I29" s="27">
        <f t="shared" si="3"/>
        <v>55.994542040076254</v>
      </c>
      <c r="J29" s="26">
        <f>J30+J31+J32+J33+J34+J35+J36+J37+J38+J39+J40+J41</f>
        <v>107554244.75738001</v>
      </c>
      <c r="K29" s="26">
        <f>K30+K31+K32+K33+K34+K35+K36+K37+K38+K39+K40+K41</f>
        <v>94971716.97044</v>
      </c>
      <c r="L29" s="27">
        <f t="shared" si="4"/>
        <v>-11.698773781847079</v>
      </c>
      <c r="M29" s="27">
        <f t="shared" si="5"/>
        <v>57.304290082296873</v>
      </c>
    </row>
    <row r="30" spans="1:13" ht="14" x14ac:dyDescent="0.3">
      <c r="A30" s="25" t="s">
        <v>14</v>
      </c>
      <c r="B30" s="28">
        <v>1621098.1600899999</v>
      </c>
      <c r="C30" s="28">
        <v>840203.27283999999</v>
      </c>
      <c r="D30" s="29">
        <f t="shared" si="0"/>
        <v>-48.17073428833244</v>
      </c>
      <c r="E30" s="29">
        <f t="shared" si="1"/>
        <v>8.4324581115616777</v>
      </c>
      <c r="F30" s="28">
        <v>7624724.3308499996</v>
      </c>
      <c r="G30" s="28">
        <v>5634863.5330400001</v>
      </c>
      <c r="H30" s="29">
        <f t="shared" si="2"/>
        <v>-26.097478564030535</v>
      </c>
      <c r="I30" s="29">
        <f t="shared" si="3"/>
        <v>9.1436464384542635</v>
      </c>
      <c r="J30" s="28">
        <v>17795746.597800002</v>
      </c>
      <c r="K30" s="28">
        <v>15696749.573009999</v>
      </c>
      <c r="L30" s="29">
        <f t="shared" si="4"/>
        <v>-11.794936577988196</v>
      </c>
      <c r="M30" s="29">
        <f t="shared" si="5"/>
        <v>9.4711469853798853</v>
      </c>
    </row>
    <row r="31" spans="1:13" ht="14" x14ac:dyDescent="0.3">
      <c r="A31" s="9" t="s">
        <v>15</v>
      </c>
      <c r="B31" s="28">
        <v>2753077.8689700002</v>
      </c>
      <c r="C31" s="28">
        <v>1202941.7229299999</v>
      </c>
      <c r="D31" s="29">
        <f t="shared" si="0"/>
        <v>-56.305568524291225</v>
      </c>
      <c r="E31" s="29">
        <f t="shared" si="1"/>
        <v>12.072978072282201</v>
      </c>
      <c r="F31" s="28">
        <v>13124753.523320001</v>
      </c>
      <c r="G31" s="28">
        <v>8778684.3461300004</v>
      </c>
      <c r="H31" s="29">
        <f t="shared" si="2"/>
        <v>-33.113529861478348</v>
      </c>
      <c r="I31" s="29">
        <f t="shared" si="3"/>
        <v>14.245098463369645</v>
      </c>
      <c r="J31" s="28">
        <v>30796693.401459999</v>
      </c>
      <c r="K31" s="28">
        <v>26241295.483800001</v>
      </c>
      <c r="L31" s="29">
        <f t="shared" si="4"/>
        <v>-14.79184098850053</v>
      </c>
      <c r="M31" s="29">
        <f t="shared" si="5"/>
        <v>15.833543464387208</v>
      </c>
    </row>
    <row r="32" spans="1:13" ht="14" x14ac:dyDescent="0.3">
      <c r="A32" s="9" t="s">
        <v>16</v>
      </c>
      <c r="B32" s="28">
        <v>53978.7428</v>
      </c>
      <c r="C32" s="28">
        <v>58172.74121</v>
      </c>
      <c r="D32" s="29">
        <f t="shared" si="0"/>
        <v>7.7697222877891852</v>
      </c>
      <c r="E32" s="29">
        <f t="shared" si="1"/>
        <v>0.58383395940598326</v>
      </c>
      <c r="F32" s="28">
        <v>435648.28726999997</v>
      </c>
      <c r="G32" s="28">
        <v>412235.92800999997</v>
      </c>
      <c r="H32" s="29">
        <f t="shared" si="2"/>
        <v>-5.3741423859862012</v>
      </c>
      <c r="I32" s="29">
        <f t="shared" si="3"/>
        <v>0.66893182999907919</v>
      </c>
      <c r="J32" s="28">
        <v>1071999.4804</v>
      </c>
      <c r="K32" s="28">
        <v>1018901.8139900001</v>
      </c>
      <c r="L32" s="29">
        <f t="shared" si="4"/>
        <v>-4.9531429241166585</v>
      </c>
      <c r="M32" s="29">
        <f t="shared" si="5"/>
        <v>0.61478771761528295</v>
      </c>
    </row>
    <row r="33" spans="1:13" ht="14" x14ac:dyDescent="0.3">
      <c r="A33" s="9" t="s">
        <v>17</v>
      </c>
      <c r="B33" s="28">
        <v>1041385.02835</v>
      </c>
      <c r="C33" s="28">
        <v>671842.27396999998</v>
      </c>
      <c r="D33" s="29">
        <f t="shared" si="0"/>
        <v>-35.485698787653405</v>
      </c>
      <c r="E33" s="29">
        <f t="shared" si="1"/>
        <v>6.7427514459434983</v>
      </c>
      <c r="F33" s="28">
        <v>4656915.8226899998</v>
      </c>
      <c r="G33" s="28">
        <v>3811472.0339000002</v>
      </c>
      <c r="H33" s="29">
        <f t="shared" si="2"/>
        <v>-18.154586017439357</v>
      </c>
      <c r="I33" s="29">
        <f t="shared" si="3"/>
        <v>6.1848441375182395</v>
      </c>
      <c r="J33" s="28">
        <v>11350798.53342</v>
      </c>
      <c r="K33" s="28">
        <v>10391293.61411</v>
      </c>
      <c r="L33" s="29">
        <f t="shared" si="4"/>
        <v>-8.4531931078235818</v>
      </c>
      <c r="M33" s="29">
        <f t="shared" si="5"/>
        <v>6.269926695951149</v>
      </c>
    </row>
    <row r="34" spans="1:13" ht="14" x14ac:dyDescent="0.3">
      <c r="A34" s="9" t="s">
        <v>18</v>
      </c>
      <c r="B34" s="28">
        <v>780364.62788000004</v>
      </c>
      <c r="C34" s="28">
        <v>432330.44020000001</v>
      </c>
      <c r="D34" s="29">
        <f t="shared" si="0"/>
        <v>-44.598918921465867</v>
      </c>
      <c r="E34" s="29">
        <f t="shared" si="1"/>
        <v>4.3389599221827293</v>
      </c>
      <c r="F34" s="28">
        <v>3324960.8008300001</v>
      </c>
      <c r="G34" s="28">
        <v>2772965.5696200002</v>
      </c>
      <c r="H34" s="29">
        <f t="shared" si="2"/>
        <v>-16.601556056606949</v>
      </c>
      <c r="I34" s="29">
        <f t="shared" si="3"/>
        <v>4.4996682893814848</v>
      </c>
      <c r="J34" s="28">
        <v>7717280.0527799996</v>
      </c>
      <c r="K34" s="28">
        <v>7282114.0240500001</v>
      </c>
      <c r="L34" s="29">
        <f t="shared" si="4"/>
        <v>-5.6388523644835118</v>
      </c>
      <c r="M34" s="29">
        <f t="shared" si="5"/>
        <v>4.3939015504627239</v>
      </c>
    </row>
    <row r="35" spans="1:13" ht="14" x14ac:dyDescent="0.3">
      <c r="A35" s="9" t="s">
        <v>19</v>
      </c>
      <c r="B35" s="28">
        <v>827433.87713000004</v>
      </c>
      <c r="C35" s="28">
        <v>499213.52334999997</v>
      </c>
      <c r="D35" s="29">
        <f t="shared" si="0"/>
        <v>-39.667260774776402</v>
      </c>
      <c r="E35" s="29">
        <f t="shared" si="1"/>
        <v>5.0102127192923067</v>
      </c>
      <c r="F35" s="28">
        <v>3552102.98514</v>
      </c>
      <c r="G35" s="28">
        <v>3081745.5884699998</v>
      </c>
      <c r="H35" s="29">
        <f t="shared" si="2"/>
        <v>-13.241659902252575</v>
      </c>
      <c r="I35" s="29">
        <f t="shared" si="3"/>
        <v>5.0007230714660542</v>
      </c>
      <c r="J35" s="28">
        <v>8235190.1156200003</v>
      </c>
      <c r="K35" s="28">
        <v>7650874.2487500003</v>
      </c>
      <c r="L35" s="29">
        <f t="shared" si="4"/>
        <v>-7.0953537036346717</v>
      </c>
      <c r="M35" s="29">
        <f t="shared" si="5"/>
        <v>4.6164050868955657</v>
      </c>
    </row>
    <row r="36" spans="1:13" ht="14" x14ac:dyDescent="0.3">
      <c r="A36" s="9" t="s">
        <v>20</v>
      </c>
      <c r="B36" s="28">
        <v>1355662.68478</v>
      </c>
      <c r="C36" s="28">
        <v>817768.85230000003</v>
      </c>
      <c r="D36" s="29">
        <f t="shared" si="0"/>
        <v>-39.677556852373684</v>
      </c>
      <c r="E36" s="29">
        <f t="shared" si="1"/>
        <v>8.2073015124671951</v>
      </c>
      <c r="F36" s="28">
        <v>6289286.4896499999</v>
      </c>
      <c r="G36" s="28">
        <v>4851998.0095899999</v>
      </c>
      <c r="H36" s="29">
        <f t="shared" si="2"/>
        <v>-22.852965633308038</v>
      </c>
      <c r="I36" s="29">
        <f t="shared" si="3"/>
        <v>7.8732970301128038</v>
      </c>
      <c r="J36" s="28">
        <v>15909332.47467</v>
      </c>
      <c r="K36" s="28">
        <v>12393110.65587</v>
      </c>
      <c r="L36" s="29">
        <f t="shared" si="4"/>
        <v>-22.1016301243207</v>
      </c>
      <c r="M36" s="29">
        <f t="shared" si="5"/>
        <v>7.477788447975751</v>
      </c>
    </row>
    <row r="37" spans="1:13" ht="14" x14ac:dyDescent="0.3">
      <c r="A37" s="10" t="s">
        <v>21</v>
      </c>
      <c r="B37" s="28">
        <v>353998.87205000001</v>
      </c>
      <c r="C37" s="28">
        <v>250369.40237</v>
      </c>
      <c r="D37" s="29">
        <f t="shared" si="0"/>
        <v>-29.273954767110961</v>
      </c>
      <c r="E37" s="29">
        <f t="shared" si="1"/>
        <v>2.5127603832885779</v>
      </c>
      <c r="F37" s="28">
        <v>1500251.1173400001</v>
      </c>
      <c r="G37" s="28">
        <v>1396227.08846</v>
      </c>
      <c r="H37" s="29">
        <f t="shared" si="2"/>
        <v>-6.9337744646668558</v>
      </c>
      <c r="I37" s="29">
        <f t="shared" si="3"/>
        <v>2.2656461456100394</v>
      </c>
      <c r="J37" s="28">
        <v>3240070.1520799999</v>
      </c>
      <c r="K37" s="28">
        <v>3411225.9257100001</v>
      </c>
      <c r="L37" s="29">
        <f t="shared" si="4"/>
        <v>5.2824712304492785</v>
      </c>
      <c r="M37" s="29">
        <f t="shared" si="5"/>
        <v>2.0582746760699306</v>
      </c>
    </row>
    <row r="38" spans="1:13" ht="14" x14ac:dyDescent="0.3">
      <c r="A38" s="9" t="s">
        <v>22</v>
      </c>
      <c r="B38" s="28">
        <v>360377.45559000003</v>
      </c>
      <c r="C38" s="28">
        <v>225456.31750999999</v>
      </c>
      <c r="D38" s="29">
        <f t="shared" si="0"/>
        <v>-37.43883974626295</v>
      </c>
      <c r="E38" s="29">
        <f t="shared" si="1"/>
        <v>2.2627273837721185</v>
      </c>
      <c r="F38" s="28">
        <v>1434487.38271</v>
      </c>
      <c r="G38" s="28">
        <v>1265536.47107</v>
      </c>
      <c r="H38" s="29">
        <f t="shared" si="2"/>
        <v>-11.777790008917467</v>
      </c>
      <c r="I38" s="29">
        <f t="shared" si="3"/>
        <v>2.0535755619604705</v>
      </c>
      <c r="J38" s="28">
        <v>4368389.1220899997</v>
      </c>
      <c r="K38" s="28">
        <v>3934600.0102599999</v>
      </c>
      <c r="L38" s="29">
        <f t="shared" si="4"/>
        <v>-9.9301847822214828</v>
      </c>
      <c r="M38" s="29">
        <f t="shared" si="5"/>
        <v>2.3740695392073912</v>
      </c>
    </row>
    <row r="39" spans="1:13" ht="14" x14ac:dyDescent="0.3">
      <c r="A39" s="9" t="s">
        <v>23</v>
      </c>
      <c r="B39" s="28">
        <v>248697.31630000001</v>
      </c>
      <c r="C39" s="28">
        <v>112427.72912</v>
      </c>
      <c r="D39" s="29">
        <f>(C39-B39)/B39*100</f>
        <v>-54.793348479731861</v>
      </c>
      <c r="E39" s="29">
        <f t="shared" si="1"/>
        <v>1.1283485163987679</v>
      </c>
      <c r="F39" s="28">
        <v>1060447.6477000001</v>
      </c>
      <c r="G39" s="28">
        <v>755671.19314999995</v>
      </c>
      <c r="H39" s="29">
        <f t="shared" si="2"/>
        <v>-28.740358395912175</v>
      </c>
      <c r="I39" s="29">
        <f t="shared" si="3"/>
        <v>1.2262213935393689</v>
      </c>
      <c r="J39" s="28">
        <v>2312338.8332199999</v>
      </c>
      <c r="K39" s="28">
        <v>2435995.1927700001</v>
      </c>
      <c r="L39" s="29">
        <f t="shared" si="4"/>
        <v>5.3476747340615756</v>
      </c>
      <c r="M39" s="29">
        <f t="shared" si="5"/>
        <v>1.4698373328242675</v>
      </c>
    </row>
    <row r="40" spans="1:13" ht="14" x14ac:dyDescent="0.3">
      <c r="A40" s="9" t="s">
        <v>24</v>
      </c>
      <c r="B40" s="28">
        <v>473294.50085000001</v>
      </c>
      <c r="C40" s="28">
        <v>278650.24247</v>
      </c>
      <c r="D40" s="29">
        <f>(C40-B40)/B40*100</f>
        <v>-41.125400364980813</v>
      </c>
      <c r="E40" s="29">
        <f t="shared" si="1"/>
        <v>2.7965928881262934</v>
      </c>
      <c r="F40" s="28">
        <v>1976991.0330000001</v>
      </c>
      <c r="G40" s="28">
        <v>1711003.3907099999</v>
      </c>
      <c r="H40" s="29">
        <f t="shared" si="2"/>
        <v>-13.454165337633075</v>
      </c>
      <c r="I40" s="29">
        <f t="shared" si="3"/>
        <v>2.7764310471611915</v>
      </c>
      <c r="J40" s="28">
        <v>4637222.5434499998</v>
      </c>
      <c r="K40" s="28">
        <v>4410741.4342599995</v>
      </c>
      <c r="L40" s="29">
        <f t="shared" si="4"/>
        <v>-4.8839818893294442</v>
      </c>
      <c r="M40" s="29">
        <f t="shared" si="5"/>
        <v>2.6613650325550195</v>
      </c>
    </row>
    <row r="41" spans="1:13" ht="14" x14ac:dyDescent="0.3">
      <c r="A41" s="9" t="s">
        <v>25</v>
      </c>
      <c r="B41" s="28">
        <v>10544.9548</v>
      </c>
      <c r="C41" s="28">
        <v>6124.3451800000003</v>
      </c>
      <c r="D41" s="29">
        <f t="shared" si="0"/>
        <v>-41.921560631061212</v>
      </c>
      <c r="E41" s="29">
        <f t="shared" si="1"/>
        <v>6.1465226166679203E-2</v>
      </c>
      <c r="F41" s="28">
        <v>49144.842530000002</v>
      </c>
      <c r="G41" s="28">
        <v>34793.196120000001</v>
      </c>
      <c r="H41" s="29">
        <f t="shared" si="2"/>
        <v>-29.202751847743073</v>
      </c>
      <c r="I41" s="29">
        <f t="shared" si="3"/>
        <v>5.6458631503617698E-2</v>
      </c>
      <c r="J41" s="28">
        <v>119183.45039</v>
      </c>
      <c r="K41" s="28">
        <v>104814.99386</v>
      </c>
      <c r="L41" s="29">
        <f t="shared" si="4"/>
        <v>-12.055748078263029</v>
      </c>
      <c r="M41" s="29">
        <f t="shared" si="5"/>
        <v>6.324355297269274E-2</v>
      </c>
    </row>
    <row r="42" spans="1:13" ht="15.5" x14ac:dyDescent="0.35">
      <c r="A42" s="14" t="s">
        <v>36</v>
      </c>
      <c r="B42" s="26">
        <f>B43</f>
        <v>458634.29810000001</v>
      </c>
      <c r="C42" s="26">
        <f>C43</f>
        <v>272798.44461000001</v>
      </c>
      <c r="D42" s="27">
        <f t="shared" si="0"/>
        <v>-40.519397319360664</v>
      </c>
      <c r="E42" s="27">
        <f t="shared" si="1"/>
        <v>2.7378630046244319</v>
      </c>
      <c r="F42" s="26">
        <f>F43</f>
        <v>1810751.5704999999</v>
      </c>
      <c r="G42" s="26">
        <f>G43</f>
        <v>1538133.42949</v>
      </c>
      <c r="H42" s="27">
        <f t="shared" si="2"/>
        <v>-15.055524206157243</v>
      </c>
      <c r="I42" s="27">
        <f t="shared" si="3"/>
        <v>2.4959163912237807</v>
      </c>
      <c r="J42" s="26">
        <f>J43</f>
        <v>4470027.1727999998</v>
      </c>
      <c r="K42" s="26">
        <f>K43</f>
        <v>4037630.1928699999</v>
      </c>
      <c r="L42" s="27">
        <f t="shared" si="4"/>
        <v>-9.6732517099923783</v>
      </c>
      <c r="M42" s="27">
        <f t="shared" si="5"/>
        <v>2.4362361679664888</v>
      </c>
    </row>
    <row r="43" spans="1:13" ht="14" x14ac:dyDescent="0.3">
      <c r="A43" s="9" t="s">
        <v>26</v>
      </c>
      <c r="B43" s="28">
        <v>458634.29810000001</v>
      </c>
      <c r="C43" s="28">
        <v>272798.44461000001</v>
      </c>
      <c r="D43" s="29">
        <f t="shared" si="0"/>
        <v>-40.519397319360664</v>
      </c>
      <c r="E43" s="29">
        <f t="shared" si="1"/>
        <v>2.7378630046244319</v>
      </c>
      <c r="F43" s="28">
        <v>1810751.5704999999</v>
      </c>
      <c r="G43" s="28">
        <v>1538133.42949</v>
      </c>
      <c r="H43" s="29">
        <f t="shared" si="2"/>
        <v>-15.055524206157243</v>
      </c>
      <c r="I43" s="29">
        <f t="shared" si="3"/>
        <v>2.4959163912237807</v>
      </c>
      <c r="J43" s="28">
        <v>4470027.1727999998</v>
      </c>
      <c r="K43" s="28">
        <v>4037630.1928699999</v>
      </c>
      <c r="L43" s="29">
        <f t="shared" si="4"/>
        <v>-9.6732517099923783</v>
      </c>
      <c r="M43" s="29">
        <f t="shared" si="5"/>
        <v>2.4362361679664888</v>
      </c>
    </row>
    <row r="44" spans="1:13" ht="15.5" x14ac:dyDescent="0.35">
      <c r="A44" s="8" t="s">
        <v>37</v>
      </c>
      <c r="B44" s="26">
        <f>B8+B22+B42</f>
        <v>15467789.528899999</v>
      </c>
      <c r="C44" s="26">
        <f>C8+C22+C42</f>
        <v>8974564.2928100005</v>
      </c>
      <c r="D44" s="27">
        <f t="shared" si="0"/>
        <v>-41.97901208804312</v>
      </c>
      <c r="E44" s="27">
        <f t="shared" si="1"/>
        <v>90.070629233372173</v>
      </c>
      <c r="F44" s="30">
        <f>F8+F22+F42</f>
        <v>70442897.451429993</v>
      </c>
      <c r="G44" s="30">
        <f>G8+G22+G42</f>
        <v>56592309.213540003</v>
      </c>
      <c r="H44" s="31">
        <f t="shared" si="2"/>
        <v>-19.662150108802521</v>
      </c>
      <c r="I44" s="31">
        <f t="shared" si="3"/>
        <v>91.831871978826513</v>
      </c>
      <c r="J44" s="30">
        <f>J8+J22+J42</f>
        <v>166304580.54435</v>
      </c>
      <c r="K44" s="30">
        <f>K8+K22+K42</f>
        <v>152035790.33531001</v>
      </c>
      <c r="L44" s="31">
        <f t="shared" si="4"/>
        <v>-8.5799141324521688</v>
      </c>
      <c r="M44" s="31">
        <f t="shared" si="5"/>
        <v>91.735764185221385</v>
      </c>
    </row>
    <row r="45" spans="1:13" ht="15.5" x14ac:dyDescent="0.3">
      <c r="A45" s="15" t="s">
        <v>38</v>
      </c>
      <c r="B45" s="19">
        <f>B46-B44</f>
        <v>1387322.2011000011</v>
      </c>
      <c r="C45" s="19">
        <f>C46-C44</f>
        <v>989354.43318999931</v>
      </c>
      <c r="D45" s="20">
        <f t="shared" si="0"/>
        <v>-28.686037576163276</v>
      </c>
      <c r="E45" s="20">
        <f t="shared" si="1"/>
        <v>9.929370766627823</v>
      </c>
      <c r="F45" s="19">
        <f>F46-F44</f>
        <v>6286713.6045700014</v>
      </c>
      <c r="G45" s="19">
        <f>G46-G44</f>
        <v>5033690.5554599911</v>
      </c>
      <c r="H45" s="21">
        <f t="shared" si="2"/>
        <v>-19.931288872442831</v>
      </c>
      <c r="I45" s="20">
        <f t="shared" si="3"/>
        <v>8.1681280211734784</v>
      </c>
      <c r="J45" s="19">
        <f>J46-J44</f>
        <v>14650832.54764998</v>
      </c>
      <c r="K45" s="19">
        <f>K46-K44</f>
        <v>13696507.951689988</v>
      </c>
      <c r="L45" s="21">
        <f t="shared" si="4"/>
        <v>-6.5137908911058213</v>
      </c>
      <c r="M45" s="20">
        <f t="shared" si="5"/>
        <v>8.2642358147786208</v>
      </c>
    </row>
    <row r="46" spans="1:13" s="12" customFormat="1" ht="22.5" customHeight="1" x14ac:dyDescent="0.4">
      <c r="A46" s="11" t="s">
        <v>43</v>
      </c>
      <c r="B46" s="22">
        <v>16855111.73</v>
      </c>
      <c r="C46" s="22">
        <v>9963918.7259999998</v>
      </c>
      <c r="D46" s="32">
        <f t="shared" si="0"/>
        <v>-40.884884742321439</v>
      </c>
      <c r="E46" s="23">
        <f t="shared" si="1"/>
        <v>100</v>
      </c>
      <c r="F46" s="22">
        <v>76729611.055999994</v>
      </c>
      <c r="G46" s="22">
        <v>61625999.768999994</v>
      </c>
      <c r="H46" s="32">
        <f t="shared" si="2"/>
        <v>-19.684201547661761</v>
      </c>
      <c r="I46" s="23">
        <f t="shared" si="3"/>
        <v>100</v>
      </c>
      <c r="J46" s="24">
        <v>180955413.09199998</v>
      </c>
      <c r="K46" s="24">
        <v>165732298.287</v>
      </c>
      <c r="L46" s="32">
        <f t="shared" si="4"/>
        <v>-8.412633004385647</v>
      </c>
      <c r="M46" s="23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41</v>
      </c>
    </row>
    <row r="50" spans="1:1" ht="25" x14ac:dyDescent="0.25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2020-07-02T07:53:43Z</dcterms:modified>
</cp:coreProperties>
</file>